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n.PROJECTs\RIPING doo\DOCs\"/>
    </mc:Choice>
  </mc:AlternateContent>
  <bookViews>
    <workbookView xWindow="0" yWindow="0" windowWidth="28800" windowHeight="14715"/>
  </bookViews>
  <sheets>
    <sheet name="Sheet1" sheetId="1" r:id="rId1"/>
  </sheets>
  <definedNames>
    <definedName name="Mo">Sheet1!$E$23</definedName>
    <definedName name="Month">Sheet1!$D$23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43" i="1" s="1"/>
  <c r="D44" i="1" s="1"/>
  <c r="C35" i="1"/>
  <c r="D23" i="1"/>
  <c r="D26" i="1" s="1"/>
  <c r="D25" i="1" l="1"/>
  <c r="D35" i="1"/>
  <c r="D21" i="1"/>
  <c r="D27" i="1"/>
  <c r="D28" i="1" l="1"/>
  <c r="D36" i="1" s="1"/>
</calcChain>
</file>

<file path=xl/sharedStrings.xml><?xml version="1.0" encoding="utf-8"?>
<sst xmlns="http://schemas.openxmlformats.org/spreadsheetml/2006/main" count="59" uniqueCount="58">
  <si>
    <t>РАЗХОДИ:</t>
  </si>
  <si>
    <t>ДЪЛГОТРАЙНИ МАТЕРИАЛНИ АКТИВИ</t>
  </si>
  <si>
    <t>1.2.</t>
  </si>
  <si>
    <t>1.1.</t>
  </si>
  <si>
    <t xml:space="preserve">ИНВЕСТИЦИОННО ПРОУЧВАНЕ НА ПАЗАРА </t>
  </si>
  <si>
    <t>1.3.</t>
  </si>
  <si>
    <t>1.4.</t>
  </si>
  <si>
    <t>p.Mo:</t>
  </si>
  <si>
    <t>Закупуване - доставка на машини и материали, монтаж и изграждане на производствено хале.</t>
  </si>
  <si>
    <t>ЦЕНИ</t>
  </si>
  <si>
    <t xml:space="preserve">    &gt;  Главен инженер - строителство</t>
  </si>
  <si>
    <t xml:space="preserve">    &gt;  Търгоски зам. директор</t>
  </si>
  <si>
    <t xml:space="preserve">    &gt;  Строителни работници (4) - мес. заплати </t>
  </si>
  <si>
    <t>Sub.TOTAL:</t>
  </si>
  <si>
    <t>ПРОИЗВОДСТВО И МОНТАЖ НА 6 ХАЛЕТА ЗА ПТИЦEФЕРМИ</t>
  </si>
  <si>
    <t>2.1.</t>
  </si>
  <si>
    <t>БАЗА ДАННИ ЗА БИЗНЕС ПЛАН</t>
  </si>
  <si>
    <t>ПРОЕКТНО ФИНАНСИРАНЕ</t>
  </si>
  <si>
    <r>
      <t>АДМИНИСТРАТИВНИ РАЗХОДИ,  срок (години)</t>
    </r>
    <r>
      <rPr>
        <b/>
        <sz val="11"/>
        <color theme="1"/>
        <rFont val="Calibri"/>
        <family val="2"/>
        <scheme val="minor"/>
      </rPr>
      <t>:</t>
    </r>
  </si>
  <si>
    <t>1 лв.</t>
  </si>
  <si>
    <t>Продажна / Изкупна цена на 1 пиле:    2.76 лв.</t>
  </si>
  <si>
    <t>360 дена</t>
  </si>
  <si>
    <r>
      <rPr>
        <sz val="12"/>
        <color theme="9" tint="-0.499984740745262"/>
        <rFont val="Calibri"/>
        <family val="2"/>
        <scheme val="minor"/>
      </rPr>
      <t xml:space="preserve">ПРОЕКТНИ </t>
    </r>
    <r>
      <rPr>
        <sz val="12"/>
        <color rgb="FFC00000"/>
        <rFont val="Calibri"/>
        <family val="2"/>
        <scheme val="minor"/>
      </rPr>
      <t>РАЗХОДИ:</t>
    </r>
  </si>
  <si>
    <t>2.2.</t>
  </si>
  <si>
    <r>
      <rPr>
        <u/>
        <sz val="11"/>
        <color rgb="FF003A06"/>
        <rFont val="Calibri"/>
        <family val="2"/>
        <scheme val="minor"/>
      </rPr>
      <t>Брой пилета</t>
    </r>
    <r>
      <rPr>
        <sz val="11"/>
        <color rgb="FF003A06"/>
        <rFont val="Calibri"/>
        <family val="2"/>
        <scheme val="minor"/>
      </rPr>
      <t xml:space="preserve"> от </t>
    </r>
    <r>
      <rPr>
        <b/>
        <sz val="11"/>
        <color rgb="FF003A06"/>
        <rFont val="Calibri"/>
        <family val="2"/>
        <scheme val="minor"/>
      </rPr>
      <t>6 халета</t>
    </r>
    <r>
      <rPr>
        <sz val="11"/>
        <color rgb="FF003A06"/>
        <rFont val="Calibri"/>
        <family val="2"/>
        <scheme val="minor"/>
      </rPr>
      <t>:                             Срок:</t>
    </r>
  </si>
  <si>
    <t>1.5.</t>
  </si>
  <si>
    <t>1</t>
  </si>
  <si>
    <t>ГРАТИСЕН ПЕРИОД  -  6 мес.</t>
  </si>
  <si>
    <t>ДОСТАВКА И МОНТАЖ НА ПРОИЗВОДСТВЕНО ХАЛЕ</t>
  </si>
  <si>
    <t xml:space="preserve">    Фотоволтаици - достаки и монтажи.</t>
  </si>
  <si>
    <r>
      <t>ЛИХВИ по кредита</t>
    </r>
    <r>
      <rPr>
        <b/>
        <sz val="11"/>
        <color rgb="FFC00000"/>
        <rFont val="Calibri"/>
        <family val="2"/>
        <scheme val="minor"/>
      </rPr>
      <t>:</t>
    </r>
  </si>
  <si>
    <t>1.6.</t>
  </si>
  <si>
    <t>АДМИНИСТРАЦИЯ:</t>
  </si>
  <si>
    <r>
      <t>ПРОИЗВОДСТВЕНИ РАЗХОДИ, срок (години)</t>
    </r>
    <r>
      <rPr>
        <b/>
        <sz val="11"/>
        <color theme="1"/>
        <rFont val="Calibri"/>
        <family val="2"/>
        <scheme val="minor"/>
      </rPr>
      <t>:</t>
    </r>
  </si>
  <si>
    <t xml:space="preserve">    a) Закупуване от България на суровини -</t>
  </si>
  <si>
    <t xml:space="preserve">    б) Отглеждане на пилета - хранителни  </t>
  </si>
  <si>
    <t xml:space="preserve">         продукти, електоенергия и др. </t>
  </si>
  <si>
    <t xml:space="preserve">         материали за производство на 6 халета</t>
  </si>
  <si>
    <r>
      <t xml:space="preserve">    </t>
    </r>
    <r>
      <rPr>
        <sz val="12"/>
        <color theme="1"/>
        <rFont val="Calibri"/>
        <family val="2"/>
        <scheme val="minor"/>
      </rPr>
      <t>в)</t>
    </r>
    <r>
      <rPr>
        <sz val="11"/>
        <color theme="1"/>
        <rFont val="Calibri"/>
        <family val="2"/>
        <scheme val="minor"/>
      </rPr>
      <t xml:space="preserve"> ДРУГИ (по концесионни договори) </t>
    </r>
  </si>
  <si>
    <t>Лихви:  За 1 мес.</t>
  </si>
  <si>
    <r>
      <rPr>
        <u/>
        <sz val="11"/>
        <color rgb="FF003A06"/>
        <rFont val="Calibri"/>
        <family val="2"/>
        <scheme val="minor"/>
      </rPr>
      <t>Брой пилета</t>
    </r>
    <r>
      <rPr>
        <sz val="11"/>
        <color rgb="FF003A06"/>
        <rFont val="Calibri"/>
        <family val="2"/>
        <scheme val="minor"/>
      </rPr>
      <t xml:space="preserve"> от 1 хале (минимум)             Срок:</t>
    </r>
  </si>
  <si>
    <r>
      <t xml:space="preserve">45 </t>
    </r>
    <r>
      <rPr>
        <sz val="10"/>
        <color rgb="FF003A06"/>
        <rFont val="Calibri"/>
        <family val="2"/>
        <scheme val="minor"/>
      </rPr>
      <t xml:space="preserve">дена </t>
    </r>
    <r>
      <rPr>
        <sz val="11"/>
        <color rgb="FF003A06"/>
        <rFont val="Calibri"/>
        <family val="2"/>
        <scheme val="minor"/>
      </rPr>
      <t xml:space="preserve"> </t>
    </r>
    <r>
      <rPr>
        <sz val="10"/>
        <color rgb="FF003A06"/>
        <rFont val="Calibri"/>
        <family val="2"/>
        <scheme val="minor"/>
      </rPr>
      <t xml:space="preserve">6 халета: </t>
    </r>
  </si>
  <si>
    <r>
      <t xml:space="preserve">45 </t>
    </r>
    <r>
      <rPr>
        <sz val="10"/>
        <color rgb="FF003A06"/>
        <rFont val="Calibri"/>
        <family val="2"/>
        <scheme val="minor"/>
      </rPr>
      <t xml:space="preserve">дена </t>
    </r>
    <r>
      <rPr>
        <sz val="11"/>
        <color rgb="FF003A06"/>
        <rFont val="Calibri"/>
        <family val="2"/>
        <scheme val="minor"/>
      </rPr>
      <t xml:space="preserve">   1 </t>
    </r>
    <r>
      <rPr>
        <sz val="10"/>
        <color rgb="FF003A06"/>
        <rFont val="Calibri"/>
        <family val="2"/>
        <scheme val="minor"/>
      </rPr>
      <t xml:space="preserve">хале: </t>
    </r>
  </si>
  <si>
    <t>Брой пилета:</t>
  </si>
  <si>
    <r>
      <t xml:space="preserve">Приходи за 8 цикъла &gt; </t>
    </r>
    <r>
      <rPr>
        <b/>
        <sz val="11"/>
        <color rgb="FF003A06"/>
        <rFont val="Calibri"/>
        <family val="2"/>
        <scheme val="minor"/>
      </rPr>
      <t>1 год</t>
    </r>
    <r>
      <rPr>
        <sz val="11"/>
        <color rgb="FF003A06"/>
        <rFont val="Calibri"/>
        <family val="2"/>
        <scheme val="minor"/>
      </rPr>
      <t>. Срок:</t>
    </r>
  </si>
  <si>
    <r>
      <rPr>
        <b/>
        <u/>
        <sz val="12"/>
        <color rgb="FF003A06"/>
        <rFont val="Calibri"/>
        <family val="2"/>
        <scheme val="minor"/>
      </rPr>
      <t>ПРИХОДИ</t>
    </r>
    <r>
      <rPr>
        <sz val="12"/>
        <color rgb="FF003A06"/>
        <rFont val="Calibri"/>
        <family val="2"/>
        <scheme val="minor"/>
      </rPr>
      <t>:</t>
    </r>
  </si>
  <si>
    <r>
      <rPr>
        <b/>
        <u/>
        <sz val="12"/>
        <color theme="1"/>
        <rFont val="Calibri"/>
        <family val="2"/>
        <scheme val="minor"/>
      </rPr>
      <t>РАЗХОДИ</t>
    </r>
    <r>
      <rPr>
        <sz val="12"/>
        <color theme="1"/>
        <rFont val="Calibri"/>
        <family val="2"/>
        <scheme val="minor"/>
      </rPr>
      <t>:</t>
    </r>
  </si>
  <si>
    <t xml:space="preserve"> период (с UserName / Password).</t>
  </si>
  <si>
    <t xml:space="preserve"> риск и онлайн контрол на паричните потоци през кредитния</t>
  </si>
  <si>
    <r>
      <t xml:space="preserve"> </t>
    </r>
    <r>
      <rPr>
        <sz val="11"/>
        <color theme="1"/>
        <rFont val="Calibri"/>
        <family val="2"/>
        <scheme val="minor"/>
      </rPr>
      <t>площадка в региона на Община Плевен.</t>
    </r>
  </si>
  <si>
    <t xml:space="preserve">    Транспорт от Пристанище Бургас до строителната</t>
  </si>
  <si>
    <r>
      <rPr>
        <b/>
        <u/>
        <sz val="12"/>
        <rFont val="Calibri"/>
        <family val="2"/>
        <scheme val="minor"/>
      </rPr>
      <t>КРЕДИТ</t>
    </r>
    <r>
      <rPr>
        <b/>
        <sz val="12"/>
        <rFont val="Calibri"/>
        <family val="2"/>
        <scheme val="minor"/>
      </rPr>
      <t>:</t>
    </r>
  </si>
  <si>
    <t>и изграждане на производствено хале.</t>
  </si>
  <si>
    <t xml:space="preserve">    ЗАКУПУВАНЕ на машини и материали, доставка, монтаж</t>
  </si>
  <si>
    <t>производители.  Сeлекция на машини и материали за</t>
  </si>
  <si>
    <t xml:space="preserve"> производствено хале - описание, цени и запитване за оферти. </t>
  </si>
  <si>
    <t xml:space="preserve">    Техническо-тъговско проучване и анализ на пзара - избор на</t>
  </si>
  <si>
    <t xml:space="preserve">    Финансов модел - бизнес-план, оценка на финансовия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</si>
</sst>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\3\6\М\o"/>
    <numFmt numFmtId="165" formatCode="&quot;$&quot;#,##0.00"/>
    <numFmt numFmtId="166" formatCode="&quot;$&quot;#,##0"/>
    <numFmt numFmtId="167" formatCode="\2\4\М\o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3"/>
      <color rgb="FFC00000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004C00"/>
      <name val="Calibri"/>
      <family val="2"/>
      <scheme val="minor"/>
    </font>
    <font>
      <sz val="11"/>
      <color rgb="FF003A06"/>
      <name val="Calibri"/>
      <family val="2"/>
      <scheme val="minor"/>
    </font>
    <font>
      <u/>
      <sz val="11"/>
      <color rgb="FF003A06"/>
      <name val="Calibri"/>
      <family val="2"/>
      <scheme val="minor"/>
    </font>
    <font>
      <b/>
      <sz val="11"/>
      <color rgb="FF003A06"/>
      <name val="Calibri"/>
      <family val="2"/>
      <scheme val="minor"/>
    </font>
    <font>
      <b/>
      <sz val="12"/>
      <color rgb="FF003A0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rgb="FF003A06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3A06"/>
      <name val="Calibri"/>
      <family val="2"/>
      <scheme val="minor"/>
    </font>
    <font>
      <b/>
      <u/>
      <sz val="12"/>
      <color rgb="FF003A06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thin">
        <color rgb="FF004C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rgb="FFC00000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medium">
        <color theme="9" tint="-0.24994659260841701"/>
      </bottom>
      <diagonal/>
    </border>
    <border>
      <left/>
      <right style="thin">
        <color auto="1"/>
      </right>
      <top/>
      <bottom style="double">
        <color theme="9" tint="-0.2499465926084170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theme="6" tint="0.59996337778862885"/>
      </bottom>
      <diagonal/>
    </border>
    <border>
      <left/>
      <right/>
      <top style="thin">
        <color auto="1"/>
      </top>
      <bottom style="thin">
        <color theme="6" tint="0.59996337778862885"/>
      </bottom>
      <diagonal/>
    </border>
    <border>
      <left/>
      <right style="thin">
        <color auto="1"/>
      </right>
      <top style="thin">
        <color auto="1"/>
      </top>
      <bottom style="thin">
        <color theme="6" tint="0.59996337778862885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2" fontId="0" fillId="0" borderId="0" xfId="1" applyNumberFormat="1" applyFont="1"/>
    <xf numFmtId="42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/>
    </xf>
    <xf numFmtId="165" fontId="0" fillId="0" borderId="0" xfId="0" applyNumberFormat="1"/>
    <xf numFmtId="0" fontId="7" fillId="0" borderId="0" xfId="0" applyFont="1" applyAlignment="1">
      <alignment horizontal="right"/>
    </xf>
    <xf numFmtId="0" fontId="0" fillId="0" borderId="0" xfId="0" applyAlignment="1">
      <alignment horizontal="right" vertical="center"/>
    </xf>
    <xf numFmtId="0" fontId="6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3" xfId="0" applyBorder="1"/>
    <xf numFmtId="0" fontId="9" fillId="0" borderId="0" xfId="0" applyFont="1" applyBorder="1" applyAlignment="1">
      <alignment horizontal="right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/>
    </xf>
    <xf numFmtId="42" fontId="0" fillId="0" borderId="0" xfId="0" applyNumberFormat="1" applyAlignment="1">
      <alignment vertical="center"/>
    </xf>
    <xf numFmtId="0" fontId="20" fillId="0" borderId="0" xfId="0" applyFont="1" applyBorder="1" applyAlignment="1">
      <alignment horizontal="left" vertical="top" wrapText="1"/>
    </xf>
    <xf numFmtId="9" fontId="9" fillId="0" borderId="0" xfId="0" applyNumberFormat="1" applyFont="1" applyBorder="1" applyAlignment="1">
      <alignment horizontal="left" vertical="center"/>
    </xf>
    <xf numFmtId="42" fontId="1" fillId="0" borderId="0" xfId="1" applyNumberFormat="1" applyFont="1" applyAlignment="1">
      <alignment vertical="top"/>
    </xf>
    <xf numFmtId="0" fontId="0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42" fontId="0" fillId="0" borderId="0" xfId="1" applyNumberFormat="1" applyFont="1" applyAlignment="1">
      <alignment vertical="center"/>
    </xf>
    <xf numFmtId="165" fontId="17" fillId="0" borderId="0" xfId="0" applyNumberFormat="1" applyFont="1" applyAlignment="1">
      <alignment horizontal="right"/>
    </xf>
    <xf numFmtId="0" fontId="15" fillId="0" borderId="4" xfId="0" applyFont="1" applyBorder="1" applyAlignment="1">
      <alignment horizontal="right" vertical="top"/>
    </xf>
    <xf numFmtId="0" fontId="15" fillId="0" borderId="4" xfId="0" applyFont="1" applyBorder="1" applyAlignment="1">
      <alignment horizontal="left"/>
    </xf>
    <xf numFmtId="0" fontId="23" fillId="0" borderId="0" xfId="0" applyFont="1" applyBorder="1" applyAlignment="1">
      <alignment horizontal="center" vertical="center"/>
    </xf>
    <xf numFmtId="0" fontId="26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/>
    <xf numFmtId="0" fontId="2" fillId="0" borderId="6" xfId="0" applyFont="1" applyBorder="1" applyAlignment="1">
      <alignment horizontal="center"/>
    </xf>
    <xf numFmtId="42" fontId="2" fillId="0" borderId="6" xfId="1" applyNumberFormat="1" applyFont="1" applyBorder="1" applyAlignment="1"/>
    <xf numFmtId="42" fontId="2" fillId="0" borderId="6" xfId="1" applyNumberFormat="1" applyFont="1" applyBorder="1" applyAlignment="1">
      <alignment vertical="top"/>
    </xf>
    <xf numFmtId="42" fontId="7" fillId="0" borderId="7" xfId="0" applyNumberFormat="1" applyFont="1" applyBorder="1" applyAlignment="1">
      <alignment vertical="center"/>
    </xf>
    <xf numFmtId="0" fontId="6" fillId="0" borderId="6" xfId="0" applyNumberFormat="1" applyFont="1" applyBorder="1" applyAlignment="1">
      <alignment vertical="center"/>
    </xf>
    <xf numFmtId="167" fontId="0" fillId="0" borderId="6" xfId="0" applyNumberFormat="1" applyBorder="1" applyAlignment="1">
      <alignment horizontal="center"/>
    </xf>
    <xf numFmtId="0" fontId="4" fillId="0" borderId="8" xfId="0" applyFont="1" applyBorder="1" applyAlignment="1">
      <alignment horizontal="center"/>
    </xf>
    <xf numFmtId="42" fontId="0" fillId="0" borderId="6" xfId="0" applyNumberFormat="1" applyBorder="1" applyAlignment="1">
      <alignment horizontal="left"/>
    </xf>
    <xf numFmtId="42" fontId="0" fillId="0" borderId="6" xfId="0" applyNumberFormat="1" applyBorder="1"/>
    <xf numFmtId="0" fontId="0" fillId="0" borderId="6" xfId="0" applyBorder="1" applyAlignment="1">
      <alignment horizontal="left"/>
    </xf>
    <xf numFmtId="164" fontId="0" fillId="0" borderId="6" xfId="0" applyNumberFormat="1" applyBorder="1" applyAlignment="1">
      <alignment horizontal="center"/>
    </xf>
    <xf numFmtId="42" fontId="0" fillId="0" borderId="5" xfId="0" applyNumberFormat="1" applyBorder="1"/>
    <xf numFmtId="42" fontId="2" fillId="0" borderId="6" xfId="1" applyNumberFormat="1" applyFont="1" applyFill="1" applyBorder="1"/>
    <xf numFmtId="42" fontId="7" fillId="0" borderId="9" xfId="0" applyNumberFormat="1" applyFont="1" applyBorder="1"/>
    <xf numFmtId="42" fontId="22" fillId="0" borderId="10" xfId="0" applyNumberFormat="1" applyFont="1" applyBorder="1" applyAlignment="1"/>
    <xf numFmtId="42" fontId="10" fillId="0" borderId="6" xfId="0" applyNumberFormat="1" applyFont="1" applyBorder="1"/>
    <xf numFmtId="0" fontId="0" fillId="0" borderId="11" xfId="0" applyBorder="1"/>
    <xf numFmtId="37" fontId="15" fillId="0" borderId="6" xfId="1" applyNumberFormat="1" applyFont="1" applyBorder="1" applyAlignment="1">
      <alignment horizontal="center"/>
    </xf>
    <xf numFmtId="37" fontId="16" fillId="0" borderId="6" xfId="1" applyNumberFormat="1" applyFont="1" applyBorder="1" applyAlignment="1">
      <alignment horizontal="center"/>
    </xf>
    <xf numFmtId="166" fontId="17" fillId="0" borderId="6" xfId="0" applyNumberFormat="1" applyFont="1" applyBorder="1" applyAlignment="1">
      <alignment horizontal="center"/>
    </xf>
    <xf numFmtId="166" fontId="18" fillId="0" borderId="12" xfId="0" applyNumberFormat="1" applyFont="1" applyBorder="1" applyAlignment="1">
      <alignment horizontal="center"/>
    </xf>
    <xf numFmtId="165" fontId="0" fillId="0" borderId="5" xfId="0" applyNumberFormat="1" applyBorder="1" applyAlignment="1">
      <alignment horizontal="left"/>
    </xf>
    <xf numFmtId="0" fontId="0" fillId="0" borderId="13" xfId="0" applyBorder="1"/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right"/>
    </xf>
    <xf numFmtId="0" fontId="0" fillId="0" borderId="13" xfId="0" applyBorder="1" applyAlignment="1">
      <alignment horizontal="right" vertical="top"/>
    </xf>
    <xf numFmtId="0" fontId="0" fillId="0" borderId="13" xfId="0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/>
    </xf>
    <xf numFmtId="0" fontId="14" fillId="0" borderId="13" xfId="0" applyFont="1" applyBorder="1" applyAlignment="1">
      <alignment horizontal="right"/>
    </xf>
    <xf numFmtId="0" fontId="14" fillId="0" borderId="13" xfId="0" applyFont="1" applyBorder="1"/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13" fillId="0" borderId="17" xfId="0" applyFont="1" applyBorder="1" applyAlignment="1">
      <alignment horizontal="center" vertical="center"/>
    </xf>
    <xf numFmtId="0" fontId="2" fillId="0" borderId="1" xfId="0" applyFont="1" applyBorder="1"/>
    <xf numFmtId="0" fontId="5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4C00"/>
      <color rgb="FF003A06"/>
      <color rgb="FF005800"/>
      <color rgb="FF015B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294412</xdr:colOff>
      <xdr:row>31</xdr:row>
      <xdr:rowOff>129886</xdr:rowOff>
    </xdr:from>
    <xdr:ext cx="184731" cy="264560"/>
    <xdr:sp macro="" textlink="">
      <xdr:nvSpPr>
        <xdr:cNvPr id="9" name="TextBox 8"/>
        <xdr:cNvSpPr txBox="1"/>
      </xdr:nvSpPr>
      <xdr:spPr>
        <a:xfrm>
          <a:off x="6026730" y="587086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1</xdr:col>
      <xdr:colOff>2511449</xdr:colOff>
      <xdr:row>0</xdr:row>
      <xdr:rowOff>153147</xdr:rowOff>
    </xdr:from>
    <xdr:to>
      <xdr:col>1</xdr:col>
      <xdr:colOff>2723588</xdr:colOff>
      <xdr:row>2</xdr:row>
      <xdr:rowOff>3554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/>
        </xdr:cNvSpPr>
      </xdr:nvSpPr>
      <xdr:spPr>
        <a:xfrm rot="19500000">
          <a:off x="2849154" y="153147"/>
          <a:ext cx="212139" cy="266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900" b="0">
              <a:solidFill>
                <a:srgbClr val="893F0D"/>
              </a:solidFill>
              <a:latin typeface="Calibri" panose="020F0502020204030204" pitchFamily="34" charset="0"/>
              <a:cs typeface="Calibri" panose="020F0502020204030204" pitchFamily="34" charset="0"/>
            </a:rPr>
            <a:t>↓</a:t>
          </a:r>
          <a:endParaRPr lang="en-US" sz="900" b="0">
            <a:solidFill>
              <a:srgbClr val="893F0D"/>
            </a:solidFill>
          </a:endParaRPr>
        </a:p>
      </xdr:txBody>
    </xdr:sp>
    <xdr:clientData/>
  </xdr:twoCellAnchor>
  <xdr:twoCellAnchor>
    <xdr:from>
      <xdr:col>2</xdr:col>
      <xdr:colOff>943844</xdr:colOff>
      <xdr:row>19</xdr:row>
      <xdr:rowOff>51948</xdr:rowOff>
    </xdr:from>
    <xdr:to>
      <xdr:col>3</xdr:col>
      <xdr:colOff>134210</xdr:colOff>
      <xdr:row>20</xdr:row>
      <xdr:rowOff>144809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/>
        </xdr:cNvSpPr>
      </xdr:nvSpPr>
      <xdr:spPr>
        <a:xfrm rot="19500000">
          <a:off x="4113071" y="3671448"/>
          <a:ext cx="212139" cy="266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900" b="0">
              <a:solidFill>
                <a:srgbClr val="893F0D"/>
              </a:solidFill>
              <a:latin typeface="Calibri" panose="020F0502020204030204" pitchFamily="34" charset="0"/>
              <a:cs typeface="Calibri" panose="020F0502020204030204" pitchFamily="34" charset="0"/>
            </a:rPr>
            <a:t>↓</a:t>
          </a:r>
          <a:endParaRPr lang="en-US" sz="900" b="0">
            <a:solidFill>
              <a:srgbClr val="893F0D"/>
            </a:solidFill>
          </a:endParaRPr>
        </a:p>
      </xdr:txBody>
    </xdr:sp>
    <xdr:clientData/>
  </xdr:twoCellAnchor>
  <xdr:twoCellAnchor>
    <xdr:from>
      <xdr:col>2</xdr:col>
      <xdr:colOff>943841</xdr:colOff>
      <xdr:row>26</xdr:row>
      <xdr:rowOff>43292</xdr:rowOff>
    </xdr:from>
    <xdr:to>
      <xdr:col>3</xdr:col>
      <xdr:colOff>134207</xdr:colOff>
      <xdr:row>27</xdr:row>
      <xdr:rowOff>136153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 txBox="1">
          <a:spLocks/>
        </xdr:cNvSpPr>
      </xdr:nvSpPr>
      <xdr:spPr>
        <a:xfrm rot="19500000">
          <a:off x="4113068" y="4927019"/>
          <a:ext cx="212139" cy="2660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900" b="0">
              <a:solidFill>
                <a:srgbClr val="893F0D"/>
              </a:solidFill>
              <a:latin typeface="Calibri" panose="020F0502020204030204" pitchFamily="34" charset="0"/>
              <a:cs typeface="Calibri" panose="020F0502020204030204" pitchFamily="34" charset="0"/>
            </a:rPr>
            <a:t>↓</a:t>
          </a:r>
          <a:endParaRPr lang="en-US" sz="900" b="0">
            <a:solidFill>
              <a:srgbClr val="893F0D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showRuler="0" zoomScale="130" zoomScaleNormal="130" workbookViewId="0">
      <selection activeCell="B15" sqref="B15"/>
    </sheetView>
  </sheetViews>
  <sheetFormatPr defaultRowHeight="15" x14ac:dyDescent="0.25"/>
  <cols>
    <col min="1" max="1" width="5" customWidth="1"/>
    <col min="2" max="2" width="42.42578125" customWidth="1"/>
    <col min="3" max="3" width="15.5703125" customWidth="1"/>
    <col min="4" max="4" width="13.140625" customWidth="1"/>
    <col min="5" max="5" width="10" bestFit="1" customWidth="1"/>
  </cols>
  <sheetData>
    <row r="1" spans="1:4" x14ac:dyDescent="0.25">
      <c r="A1" s="72"/>
      <c r="B1" s="73" t="s">
        <v>16</v>
      </c>
      <c r="C1" s="73"/>
      <c r="D1" s="74"/>
    </row>
    <row r="2" spans="1:4" ht="15" customHeight="1" x14ac:dyDescent="0.25">
      <c r="A2" s="64">
        <v>1</v>
      </c>
      <c r="B2" s="22" t="s">
        <v>46</v>
      </c>
      <c r="C2" s="22"/>
      <c r="D2" s="40"/>
    </row>
    <row r="3" spans="1:4" ht="15" customHeight="1" x14ac:dyDescent="0.25">
      <c r="A3" s="63"/>
      <c r="B3" s="22" t="s">
        <v>1</v>
      </c>
      <c r="C3" s="22"/>
      <c r="D3" s="40"/>
    </row>
    <row r="4" spans="1:4" ht="13.5" customHeight="1" x14ac:dyDescent="0.25">
      <c r="A4" s="63"/>
      <c r="B4" s="23" t="s">
        <v>8</v>
      </c>
      <c r="C4" s="23"/>
      <c r="D4" s="41" t="s">
        <v>9</v>
      </c>
    </row>
    <row r="5" spans="1:4" ht="12" customHeight="1" x14ac:dyDescent="0.25">
      <c r="A5" s="65"/>
      <c r="B5" s="23"/>
      <c r="C5" s="23"/>
      <c r="D5" s="40"/>
    </row>
    <row r="6" spans="1:4" ht="16.5" customHeight="1" x14ac:dyDescent="0.25">
      <c r="A6" s="65" t="s">
        <v>3</v>
      </c>
      <c r="B6" s="77" t="s">
        <v>4</v>
      </c>
      <c r="C6" s="77"/>
      <c r="D6" s="42">
        <v>5000</v>
      </c>
    </row>
    <row r="7" spans="1:4" ht="14.25" customHeight="1" x14ac:dyDescent="0.25">
      <c r="A7" s="65"/>
      <c r="B7" s="87" t="s">
        <v>56</v>
      </c>
      <c r="C7" s="86"/>
      <c r="D7" s="42"/>
    </row>
    <row r="8" spans="1:4" ht="12.75" customHeight="1" x14ac:dyDescent="0.25">
      <c r="A8" s="65"/>
      <c r="B8" s="87" t="s">
        <v>54</v>
      </c>
      <c r="C8" s="86"/>
      <c r="D8" s="42"/>
    </row>
    <row r="9" spans="1:4" ht="12.75" customHeight="1" x14ac:dyDescent="0.25">
      <c r="A9" s="65"/>
      <c r="B9" s="87" t="s">
        <v>55</v>
      </c>
      <c r="C9" s="86"/>
      <c r="D9" s="42"/>
    </row>
    <row r="10" spans="1:4" ht="13.5" customHeight="1" x14ac:dyDescent="0.25">
      <c r="A10" s="66" t="s">
        <v>2</v>
      </c>
      <c r="B10" s="78" t="s">
        <v>17</v>
      </c>
      <c r="C10" s="79"/>
      <c r="D10" s="40"/>
    </row>
    <row r="11" spans="1:4" ht="13.5" customHeight="1" x14ac:dyDescent="0.25">
      <c r="A11" s="66"/>
      <c r="B11" s="78" t="s">
        <v>57</v>
      </c>
      <c r="C11" s="79"/>
      <c r="D11" s="40"/>
    </row>
    <row r="12" spans="1:4" ht="12.75" customHeight="1" x14ac:dyDescent="0.25">
      <c r="A12" s="66"/>
      <c r="B12" s="78" t="s">
        <v>48</v>
      </c>
      <c r="C12" s="79"/>
      <c r="D12" s="40"/>
    </row>
    <row r="13" spans="1:4" ht="12.75" customHeight="1" x14ac:dyDescent="0.25">
      <c r="A13" s="63"/>
      <c r="B13" s="80" t="s">
        <v>47</v>
      </c>
      <c r="C13" s="80"/>
      <c r="D13" s="43">
        <v>10000</v>
      </c>
    </row>
    <row r="14" spans="1:4" ht="15.75" customHeight="1" x14ac:dyDescent="0.25">
      <c r="A14" s="67" t="s">
        <v>5</v>
      </c>
      <c r="B14" s="81" t="s">
        <v>28</v>
      </c>
      <c r="C14" s="81"/>
      <c r="D14" s="43"/>
    </row>
    <row r="15" spans="1:4" ht="12.75" customHeight="1" x14ac:dyDescent="0.25">
      <c r="A15" s="67"/>
      <c r="B15" s="82" t="s">
        <v>53</v>
      </c>
      <c r="C15" s="82"/>
      <c r="D15" s="43"/>
    </row>
    <row r="16" spans="1:4" ht="13.5" customHeight="1" x14ac:dyDescent="0.25">
      <c r="A16" s="65"/>
      <c r="B16" s="83" t="s">
        <v>52</v>
      </c>
      <c r="C16" s="83"/>
      <c r="D16" s="43">
        <v>247400</v>
      </c>
    </row>
    <row r="17" spans="1:9" ht="12.75" customHeight="1" x14ac:dyDescent="0.25">
      <c r="A17" s="65"/>
      <c r="B17" s="84" t="s">
        <v>50</v>
      </c>
      <c r="C17" s="84"/>
      <c r="D17" s="43"/>
    </row>
    <row r="18" spans="1:9" ht="12" customHeight="1" x14ac:dyDescent="0.25">
      <c r="A18" s="65"/>
      <c r="B18" s="83" t="s">
        <v>49</v>
      </c>
      <c r="C18" s="83"/>
      <c r="D18" s="43">
        <v>15000</v>
      </c>
    </row>
    <row r="19" spans="1:9" ht="13.5" customHeight="1" x14ac:dyDescent="0.25">
      <c r="A19" s="67" t="s">
        <v>6</v>
      </c>
      <c r="B19" s="78" t="s">
        <v>29</v>
      </c>
      <c r="C19" s="27"/>
      <c r="D19" s="43">
        <v>10000</v>
      </c>
    </row>
    <row r="20" spans="1:9" ht="13.5" customHeight="1" x14ac:dyDescent="0.25">
      <c r="A20" s="63"/>
      <c r="B20" s="17" t="s">
        <v>30</v>
      </c>
      <c r="C20" s="28">
        <v>0.05</v>
      </c>
      <c r="D20" s="40"/>
      <c r="E20" s="4"/>
    </row>
    <row r="21" spans="1:9" ht="15" customHeight="1" x14ac:dyDescent="0.25">
      <c r="A21" s="63"/>
      <c r="C21" s="18" t="s">
        <v>0</v>
      </c>
      <c r="D21" s="44">
        <f>D6+D13+D16+D18+D19+C35</f>
        <v>304066.66666666669</v>
      </c>
      <c r="H21" s="24"/>
      <c r="I21" s="24"/>
    </row>
    <row r="22" spans="1:9" ht="15" customHeight="1" x14ac:dyDescent="0.25">
      <c r="A22" s="67" t="s">
        <v>25</v>
      </c>
      <c r="B22" s="13" t="s">
        <v>14</v>
      </c>
      <c r="C22" s="12"/>
      <c r="D22" s="45"/>
    </row>
    <row r="23" spans="1:9" ht="13.5" customHeight="1" x14ac:dyDescent="0.25">
      <c r="A23" s="68"/>
      <c r="B23" t="s">
        <v>18</v>
      </c>
      <c r="C23" s="30">
        <v>2</v>
      </c>
      <c r="D23" s="46">
        <f>C23*12</f>
        <v>24</v>
      </c>
      <c r="E23" s="5"/>
    </row>
    <row r="24" spans="1:9" ht="13.5" customHeight="1" x14ac:dyDescent="0.25">
      <c r="A24" s="63"/>
      <c r="B24" t="s">
        <v>32</v>
      </c>
      <c r="C24" s="6" t="s">
        <v>7</v>
      </c>
      <c r="D24" s="47" t="s">
        <v>13</v>
      </c>
      <c r="F24" s="25"/>
      <c r="G24" s="25"/>
      <c r="H24" s="25"/>
    </row>
    <row r="25" spans="1:9" ht="13.5" customHeight="1" x14ac:dyDescent="0.25">
      <c r="A25" s="63"/>
      <c r="B25" t="s">
        <v>10</v>
      </c>
      <c r="C25" s="3">
        <v>1200</v>
      </c>
      <c r="D25" s="48">
        <f>C25*Month</f>
        <v>28800</v>
      </c>
      <c r="F25" s="2"/>
      <c r="G25" s="25"/>
      <c r="H25" s="25"/>
    </row>
    <row r="26" spans="1:9" ht="13.5" customHeight="1" x14ac:dyDescent="0.25">
      <c r="A26" s="63"/>
      <c r="B26" t="s">
        <v>11</v>
      </c>
      <c r="C26" s="3">
        <v>1200</v>
      </c>
      <c r="D26" s="49">
        <f>C26*2*Month</f>
        <v>57600</v>
      </c>
      <c r="H26" s="4"/>
    </row>
    <row r="27" spans="1:9" ht="13.5" customHeight="1" x14ac:dyDescent="0.25">
      <c r="A27" s="63"/>
      <c r="B27" t="s">
        <v>12</v>
      </c>
      <c r="C27" s="3">
        <v>800</v>
      </c>
      <c r="D27" s="49">
        <f>C27*4*Month</f>
        <v>76800</v>
      </c>
      <c r="G27" s="4"/>
    </row>
    <row r="28" spans="1:9" ht="15" customHeight="1" x14ac:dyDescent="0.25">
      <c r="A28" s="63"/>
      <c r="C28" s="32" t="s">
        <v>0</v>
      </c>
      <c r="D28" s="44">
        <f>D25+D26+D27</f>
        <v>163200</v>
      </c>
      <c r="G28" s="4"/>
    </row>
    <row r="29" spans="1:9" ht="14.25" customHeight="1" x14ac:dyDescent="0.25">
      <c r="A29" s="66" t="s">
        <v>31</v>
      </c>
      <c r="B29" t="s">
        <v>33</v>
      </c>
      <c r="C29" s="31" t="s">
        <v>26</v>
      </c>
      <c r="D29" s="40"/>
    </row>
    <row r="30" spans="1:9" ht="12" customHeight="1" x14ac:dyDescent="0.25">
      <c r="A30" s="63"/>
      <c r="B30" t="s">
        <v>34</v>
      </c>
      <c r="D30" s="40"/>
      <c r="G30" s="4"/>
    </row>
    <row r="31" spans="1:9" ht="12" customHeight="1" x14ac:dyDescent="0.25">
      <c r="A31" s="63"/>
      <c r="B31" t="s">
        <v>37</v>
      </c>
      <c r="C31" s="26">
        <v>10000</v>
      </c>
      <c r="D31" s="40"/>
    </row>
    <row r="32" spans="1:9" s="1" customFormat="1" ht="12" customHeight="1" x14ac:dyDescent="0.25">
      <c r="A32" s="69"/>
      <c r="B32" s="7" t="s">
        <v>35</v>
      </c>
      <c r="D32" s="50"/>
    </row>
    <row r="33" spans="1:5" ht="12" customHeight="1" x14ac:dyDescent="0.25">
      <c r="A33" s="63"/>
      <c r="B33" s="8" t="s">
        <v>36</v>
      </c>
      <c r="C33" s="33">
        <v>300</v>
      </c>
      <c r="D33" s="51"/>
      <c r="E33" s="4"/>
    </row>
    <row r="34" spans="1:5" ht="13.5" customHeight="1" x14ac:dyDescent="0.25">
      <c r="A34" s="63"/>
      <c r="B34" s="7" t="s">
        <v>38</v>
      </c>
      <c r="C34" s="3">
        <v>100</v>
      </c>
      <c r="D34" s="52"/>
      <c r="E34" s="4"/>
    </row>
    <row r="35" spans="1:5" ht="13.5" customHeight="1" x14ac:dyDescent="0.25">
      <c r="A35" s="63"/>
      <c r="B35" s="11" t="s">
        <v>39</v>
      </c>
      <c r="C35" s="29">
        <f>D37*C20/12</f>
        <v>16666.666666666668</v>
      </c>
      <c r="D35" s="53">
        <f>C35*Month</f>
        <v>400000</v>
      </c>
      <c r="E35" s="4"/>
    </row>
    <row r="36" spans="1:5" ht="16.5" thickBot="1" x14ac:dyDescent="0.3">
      <c r="A36" s="63"/>
      <c r="B36" s="19" t="s">
        <v>22</v>
      </c>
      <c r="C36" s="20"/>
      <c r="D36" s="54">
        <f>D21*D2114+D28+D35</f>
        <v>563200</v>
      </c>
    </row>
    <row r="37" spans="1:5" ht="15.75" customHeight="1" thickTop="1" thickBot="1" x14ac:dyDescent="0.3">
      <c r="A37" s="63"/>
      <c r="B37" s="38" t="s">
        <v>51</v>
      </c>
      <c r="C37" s="21"/>
      <c r="D37" s="55">
        <v>4000000</v>
      </c>
    </row>
    <row r="38" spans="1:5" ht="18" hidden="1" thickTop="1" x14ac:dyDescent="0.3">
      <c r="A38" s="63"/>
      <c r="D38" s="56"/>
      <c r="E38" s="4"/>
    </row>
    <row r="39" spans="1:5" ht="4.5" customHeight="1" thickTop="1" thickBot="1" x14ac:dyDescent="0.3">
      <c r="A39" s="63"/>
      <c r="B39" s="16"/>
      <c r="C39" s="16"/>
      <c r="D39" s="57"/>
      <c r="E39" s="4"/>
    </row>
    <row r="40" spans="1:5" ht="12.75" customHeight="1" x14ac:dyDescent="0.25">
      <c r="A40" s="64">
        <v>2</v>
      </c>
      <c r="B40" s="37" t="s">
        <v>45</v>
      </c>
      <c r="C40" s="37"/>
      <c r="D40" s="85" t="s">
        <v>43</v>
      </c>
      <c r="E40" s="4"/>
    </row>
    <row r="41" spans="1:5" ht="13.5" customHeight="1" x14ac:dyDescent="0.25">
      <c r="A41" s="70" t="s">
        <v>15</v>
      </c>
      <c r="B41" s="14" t="s">
        <v>40</v>
      </c>
      <c r="C41" s="15" t="s">
        <v>42</v>
      </c>
      <c r="D41" s="58">
        <v>20000</v>
      </c>
    </row>
    <row r="42" spans="1:5" ht="13.5" customHeight="1" x14ac:dyDescent="0.25">
      <c r="A42" s="70"/>
      <c r="B42" s="14" t="s">
        <v>24</v>
      </c>
      <c r="C42" s="15" t="s">
        <v>41</v>
      </c>
      <c r="D42" s="59">
        <f>D41*6</f>
        <v>120000</v>
      </c>
    </row>
    <row r="43" spans="1:5" ht="13.5" customHeight="1" x14ac:dyDescent="0.25">
      <c r="A43" s="70" t="s">
        <v>23</v>
      </c>
      <c r="B43" s="14" t="s">
        <v>20</v>
      </c>
      <c r="C43" s="34">
        <v>1.5</v>
      </c>
      <c r="D43" s="60">
        <f>D42*C43</f>
        <v>180000</v>
      </c>
    </row>
    <row r="44" spans="1:5" ht="15" customHeight="1" thickBot="1" x14ac:dyDescent="0.3">
      <c r="A44" s="71"/>
      <c r="B44" s="35" t="s">
        <v>44</v>
      </c>
      <c r="C44" s="36" t="s">
        <v>21</v>
      </c>
      <c r="D44" s="61">
        <f>D43*8</f>
        <v>1440000</v>
      </c>
    </row>
    <row r="45" spans="1:5" ht="14.25" customHeight="1" thickTop="1" x14ac:dyDescent="0.25">
      <c r="A45" s="75">
        <v>3</v>
      </c>
      <c r="B45" s="76" t="s">
        <v>27</v>
      </c>
      <c r="C45" s="39" t="s">
        <v>19</v>
      </c>
      <c r="D45" s="62">
        <v>0.54</v>
      </c>
    </row>
    <row r="46" spans="1:5" x14ac:dyDescent="0.25">
      <c r="B46" s="2"/>
      <c r="C46" s="9"/>
      <c r="E46" s="9"/>
    </row>
    <row r="49" spans="3:3" ht="15.75" x14ac:dyDescent="0.25">
      <c r="C49" s="10"/>
    </row>
  </sheetData>
  <mergeCells count="13">
    <mergeCell ref="H21:I21"/>
    <mergeCell ref="B36:C36"/>
    <mergeCell ref="B1:C1"/>
    <mergeCell ref="B40:C40"/>
    <mergeCell ref="B37:C37"/>
    <mergeCell ref="B3:C3"/>
    <mergeCell ref="B4:C5"/>
    <mergeCell ref="B2:C2"/>
    <mergeCell ref="B13:C13"/>
    <mergeCell ref="B16:C16"/>
    <mergeCell ref="B14:C14"/>
    <mergeCell ref="B18:C18"/>
    <mergeCell ref="B6:C6"/>
  </mergeCells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Mo</vt:lpstr>
      <vt:lpstr>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angrlow</dc:creator>
  <cp:lastModifiedBy>george angrlow</cp:lastModifiedBy>
  <cp:lastPrinted>2024-04-22T07:03:36Z</cp:lastPrinted>
  <dcterms:created xsi:type="dcterms:W3CDTF">2024-04-17T13:09:46Z</dcterms:created>
  <dcterms:modified xsi:type="dcterms:W3CDTF">2024-04-22T07:10:00Z</dcterms:modified>
</cp:coreProperties>
</file>